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<sst xmlns="http://schemas.openxmlformats.org/spreadsheetml/2006/main" count="316" uniqueCount="253">
  <si>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</si>
  <si>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</si>
  <si>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</si>
  <si>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</si>
  <si>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</si>
  <si>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</si>
  <si>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</si>
  <si>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</si>
  <si>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</si>
  <si>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</si>
  <si>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</si>
  <si>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</si>
  <si>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</si>
  <si>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</si>
  <si>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</si>
  <si>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</si>
  <si>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</si>
  <si>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</si>
  <si>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</si>
  <si>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</si>
  <si>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</si>
  <si>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</si>
  <si>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</si>
  <si>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</si>
  <si>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</si>
  <si>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</si>
  <si>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</si>
  <si>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</si>
  <si>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</si>
  <si>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</si>
  <si>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</si>
  <si>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</si>
  <si>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</si>
  <si>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</si>
  <si>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</si>
  <si>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</si>
  <si>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</si>
  <si>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</si>
  <si>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</si>
  <si>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</si>
  <si>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</si>
  <si>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</si>
  <si>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</si>
  <si>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</si>
  <si>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</si>
  <si>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</si>
  <si>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</si>
  <si>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</si>
  <si>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</si>
  <si>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</si>
  <si>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</si>
  <si>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</si>
  <si>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</si>
  <si>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</si>
  <si>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</si>
  <si>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</si>
  <si>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</si>
  <si>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</si>
  <si>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</si>
  <si>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</si>
  <si>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</si>
  <si>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</si>
  <si>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</si>
  <si>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</si>
  <si>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</si>
  <si>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</si>
  <si>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</si>
  <si>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</si>
  <si>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</si>
  <si>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</si>
  <si>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</si>
  <si>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</si>
  <si>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</si>
  <si>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</si>
  <si>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</si>
  <si>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</si>
  <si>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</si>
  <si>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</si>
  <si>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</si>
  <si>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</si>
  <si>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</si>
  <si>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</si>
  <si>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</si>
  <si>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</si>
  <si>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</si>
  <si>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</si>
  <si>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</si>
  <si>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</si>
  <si>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</si>
  <si>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</si>
  <si>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</si>
  <si>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</si>
  <si>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</si>
  <si>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</si>
  <si>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</si>
  <si>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</si>
  <si>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</si>
  <si>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</si>
  <si>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</si>
  <si>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</si>
  <si>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</si>
  <si>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</si>
  <si>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</si>
  <si>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</si>
  <si>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</si>
  <si>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</si>
  <si>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</si>
  <si>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</si>
  <si>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</si>
  <si>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</si>
  <si>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</si>
  <si>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</si>
  <si>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</si>
  <si>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</si>
  <si>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</si>
  <si>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</si>
  <si>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</si>
  <si>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</si>
  <si>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</si>
  <si>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</si>
  <si>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</si>
  <si>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</si>
  <si>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</si>
  <si>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</si>
  <si>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</si>
  <si>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</si>
  <si>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</si>
  <si>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</si>
  <si>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</si>
  <si>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</si>
  <si>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</si>
  <si>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</si>
  <si>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</si>
  <si>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</si>
  <si>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</si>
  <si>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</si>
  <si>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</si>
  <si>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</si>
  <si>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</si>
  <si>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</si>
  <si>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</si>
  <si>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</si>
  <si>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</si>
  <si>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</si>
  <si>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</si>
  <si>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</si>
  <si>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</si>
  <si>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</si>
  <si>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</si>
  <si>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</si>
  <si>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</si>
  <si>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</si>
  <si>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</si>
  <si>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</si>
  <si>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</si>
  <si>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</si>
  <si>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</si>
  <si>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</si>
  <si>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</si>
  <si>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</si>
  <si>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</si>
  <si>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</si>
  <si>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</si>
  <si>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</si>
  <si>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</si>
  <si>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</si>
  <si>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</si>
  <si>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</si>
  <si>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</si>
  <si>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</si>
  <si>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</si>
  <si>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</si>
  <si>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</si>
  <si>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</si>
  <si>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</si>
  <si>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</si>
  <si>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</si>
  <si>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</si>
  <si>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</si>
  <si>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</si>
  <si>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</si>
  <si>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</si>
  <si>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</si>
  <si>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</si>
  <si>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</si>
  <si>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</si>
  <si>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</si>
  <si>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</si>
  <si>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</si>
  <si>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</si>
  <si>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</si>
  <si>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</si>
  <si>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</si>
  <si>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</si>
  <si>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</si>
  <si>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</si>
  <si>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</si>
  <si>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</si>
  <si>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</si>
  <si>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</si>
  <si>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</si>
  <si>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</si>
  <si>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</si>
  <si>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</si>
  <si>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</si>
  <si>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</si>
  <si>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</si>
  <si>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</si>
  <si>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</si>
  <si>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</si>
  <si>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</si>
  <si>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</si>
  <si>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</si>
  <si>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</si>
  <si>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</si>
  <si>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</si>
  <si>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</si>
  <si>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</si>
  <si>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</si>
  <si>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</si>
  <si>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</si>
  <si>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</si>
  <si>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</si>
  <si>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</si>
  <si>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</si>
  <si>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</si>
  <si>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</si>
  <si>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</si>
  <si>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</si>
  <si>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</si>
  <si>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</si>
  <si>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</si>
  <si>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</si>
  <si>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</si>
  <si>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</si>
  <si>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</si>
  <si>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</si>
  <si>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</si>
  <si>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</si>
  <si>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</si>
  <si>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</si>
  <si>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</si>
  <si>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</si>
  <si>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</si>
  <si>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К.В.Вергопуло</t>
  </si>
  <si>
    <t>В.С. Маратова</t>
  </si>
  <si>
    <t/>
  </si>
  <si>
    <t>15 січня 2018 року</t>
  </si>
  <si>
    <t>2017 рік</t>
  </si>
  <si>
    <t>Іллічівський міський суд Одеської області</t>
  </si>
  <si>
    <t xml:space="preserve">Місцезнаходження: </t>
  </si>
  <si>
    <t>68000. Одеська область.м. Чорноморськ</t>
  </si>
  <si>
    <t>вул. Праці</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</si>
</sst>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130</v>
      </c>
      <c r="F10" s="157">
        <v>120</v>
      </c>
      <c r="G10" s="157">
        <v>127</v>
      </c>
      <c r="H10" s="157">
        <v>19</v>
      </c>
      <c r="I10" s="157">
        <v>1</v>
      </c>
      <c r="J10" s="157">
        <v>6</v>
      </c>
      <c r="K10" s="157">
        <v>101</v>
      </c>
      <c r="L10" s="157"/>
      <c r="M10" s="168">
        <v>3</v>
      </c>
      <c r="N10" s="163"/>
      <c r="O10" s="111">
        <f>E10-F10</f>
        <v>10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1</v>
      </c>
      <c r="G15" s="157">
        <v>3</v>
      </c>
      <c r="H15" s="157"/>
      <c r="I15" s="157"/>
      <c r="J15" s="157">
        <v>1</v>
      </c>
      <c r="K15" s="157">
        <v>2</v>
      </c>
      <c r="L15" s="157"/>
      <c r="M15" s="157"/>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1</v>
      </c>
      <c r="G21" s="157">
        <v>3</v>
      </c>
      <c r="H21" s="157"/>
      <c r="I21" s="157"/>
      <c r="J21" s="157">
        <v>1</v>
      </c>
      <c r="K21" s="157">
        <v>2</v>
      </c>
      <c r="L21" s="157"/>
      <c r="M21" s="157"/>
      <c r="N21" s="157" t="s">
        <v>146</v>
      </c>
      <c r="O21" s="111">
        <f t="shared" si="0"/>
        <v>2</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133</v>
      </c>
      <c r="F23" s="157">
        <f>F10+F12+F15+F22</f>
        <v>121</v>
      </c>
      <c r="G23" s="157">
        <f>G10+G12+G15+G22</f>
        <v>130</v>
      </c>
      <c r="H23" s="157">
        <f>H10+H15</f>
        <v>19</v>
      </c>
      <c r="I23" s="157">
        <f>I10+I15</f>
        <v>1</v>
      </c>
      <c r="J23" s="157">
        <f>J10+J12+J15</f>
        <v>7</v>
      </c>
      <c r="K23" s="157">
        <f>K10+K12+K15</f>
        <v>103</v>
      </c>
      <c r="L23" s="157">
        <f>L10+L12+L15+L22</f>
        <v>0</v>
      </c>
      <c r="M23" s="157">
        <f>M10+M12+M15+M22</f>
        <v>3</v>
      </c>
      <c r="N23" s="157">
        <f>N10</f>
        <v>0</v>
      </c>
      <c r="O23" s="111">
        <f t="shared" si="0"/>
        <v>12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124</v>
      </c>
      <c r="G31" s="167">
        <v>102</v>
      </c>
      <c r="H31" s="167">
        <v>74</v>
      </c>
      <c r="I31" s="167">
        <v>62</v>
      </c>
      <c r="J31" s="167">
        <v>49</v>
      </c>
      <c r="K31" s="167"/>
      <c r="L31" s="167">
        <v>11</v>
      </c>
      <c r="M31" s="167"/>
      <c r="N31" s="167">
        <v>50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&amp;LDAC2E556&amp;CФорма № 2-А, Підрозділ: Іллічівський міський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v>3</v>
      </c>
      <c r="F9" s="163">
        <v>1</v>
      </c>
      <c r="G9" s="163">
        <v>1</v>
      </c>
      <c r="H9" s="163"/>
      <c r="I9" s="163"/>
      <c r="J9" s="163">
        <v>2</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2</v>
      </c>
      <c r="E11" s="163">
        <v>2</v>
      </c>
      <c r="F11" s="163"/>
      <c r="G11" s="163"/>
      <c r="H11" s="163"/>
      <c r="I11" s="163"/>
      <c r="J11" s="163">
        <v>2</v>
      </c>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11</v>
      </c>
      <c r="E12" s="163">
        <v>6</v>
      </c>
      <c r="F12" s="163">
        <v>5</v>
      </c>
      <c r="G12" s="163">
        <v>3</v>
      </c>
      <c r="H12" s="163"/>
      <c r="I12" s="163"/>
      <c r="J12" s="163">
        <v>1</v>
      </c>
      <c r="K12" s="162">
        <v>7</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9</v>
      </c>
      <c r="E24" s="163">
        <v>5</v>
      </c>
      <c r="F24" s="163">
        <v>4</v>
      </c>
      <c r="G24" s="163">
        <v>2</v>
      </c>
      <c r="H24" s="163"/>
      <c r="I24" s="163"/>
      <c r="J24" s="163">
        <v>1</v>
      </c>
      <c r="K24" s="162">
        <v>6</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8</v>
      </c>
      <c r="E25" s="163">
        <v>3</v>
      </c>
      <c r="F25" s="163">
        <v>3</v>
      </c>
      <c r="G25" s="163">
        <v>2</v>
      </c>
      <c r="H25" s="163"/>
      <c r="I25" s="163"/>
      <c r="J25" s="163"/>
      <c r="K25" s="162">
        <v>6</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v>1</v>
      </c>
      <c r="F26" s="163"/>
      <c r="G26" s="163"/>
      <c r="H26" s="163"/>
      <c r="I26" s="163"/>
      <c r="J26" s="163">
        <v>1</v>
      </c>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7</v>
      </c>
      <c r="D43" s="163">
        <v>32</v>
      </c>
      <c r="E43" s="163">
        <v>24</v>
      </c>
      <c r="F43" s="163">
        <v>20</v>
      </c>
      <c r="G43" s="163">
        <v>14</v>
      </c>
      <c r="H43" s="163">
        <v>1</v>
      </c>
      <c r="I43" s="163"/>
      <c r="J43" s="163">
        <v>3</v>
      </c>
      <c r="K43" s="162">
        <v>15</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v>19</v>
      </c>
      <c r="E44" s="163">
        <v>15</v>
      </c>
      <c r="F44" s="163">
        <v>13</v>
      </c>
      <c r="G44" s="163">
        <v>10</v>
      </c>
      <c r="H44" s="163">
        <v>1</v>
      </c>
      <c r="I44" s="163"/>
      <c r="J44" s="163">
        <v>1</v>
      </c>
      <c r="K44" s="162">
        <v>7</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3</v>
      </c>
      <c r="D45" s="163">
        <v>8</v>
      </c>
      <c r="E45" s="163">
        <v>4</v>
      </c>
      <c r="F45" s="163">
        <v>3</v>
      </c>
      <c r="G45" s="163">
        <v>2</v>
      </c>
      <c r="H45" s="163"/>
      <c r="I45" s="163"/>
      <c r="J45" s="163">
        <v>1</v>
      </c>
      <c r="K45" s="162">
        <v>7</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3</v>
      </c>
      <c r="E46" s="163">
        <v>3</v>
      </c>
      <c r="F46" s="163">
        <v>2</v>
      </c>
      <c r="G46" s="163">
        <v>2</v>
      </c>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v>1</v>
      </c>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1</v>
      </c>
      <c r="D51" s="163"/>
      <c r="E51" s="163">
        <v>1</v>
      </c>
      <c r="F51" s="163">
        <v>1</v>
      </c>
      <c r="G51" s="163">
        <v>1</v>
      </c>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45</v>
      </c>
      <c r="E88" s="163">
        <v>29</v>
      </c>
      <c r="F88" s="163">
        <v>26</v>
      </c>
      <c r="G88" s="163">
        <v>24</v>
      </c>
      <c r="H88" s="163"/>
      <c r="I88" s="163"/>
      <c r="J88" s="163">
        <v>3</v>
      </c>
      <c r="K88" s="162">
        <v>23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7</v>
      </c>
      <c r="D95" s="163">
        <v>36</v>
      </c>
      <c r="E95" s="163">
        <v>24</v>
      </c>
      <c r="F95" s="163">
        <v>21</v>
      </c>
      <c r="G95" s="163">
        <v>19</v>
      </c>
      <c r="H95" s="163"/>
      <c r="I95" s="163"/>
      <c r="J95" s="163">
        <v>3</v>
      </c>
      <c r="K95" s="162">
        <v>19</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v>1</v>
      </c>
      <c r="D98" s="163"/>
      <c r="E98" s="163"/>
      <c r="F98" s="163"/>
      <c r="G98" s="163"/>
      <c r="H98" s="163"/>
      <c r="I98" s="163"/>
      <c r="J98" s="163"/>
      <c r="K98" s="162">
        <v>1</v>
      </c>
      <c r="L98" s="163"/>
      <c r="M98" s="163"/>
      <c r="N98" s="164"/>
      <c r="O98" s="163"/>
      <c r="P98" s="61"/>
    </row>
    <row r="99" spans="1:16" s="4" customFormat="1" ht="15.75" customHeight="1">
      <c r="A99" s="44">
        <v>92</v>
      </c>
      <c r="B99" s="115" t="s">
        <v>72</v>
      </c>
      <c r="C99" s="164">
        <v>1</v>
      </c>
      <c r="D99" s="163">
        <v>1</v>
      </c>
      <c r="E99" s="163">
        <v>1</v>
      </c>
      <c r="F99" s="163">
        <v>1</v>
      </c>
      <c r="G99" s="163"/>
      <c r="H99" s="163"/>
      <c r="I99" s="163"/>
      <c r="J99" s="163"/>
      <c r="K99" s="162">
        <v>1</v>
      </c>
      <c r="L99" s="163"/>
      <c r="M99" s="163"/>
      <c r="N99" s="164"/>
      <c r="O99" s="163"/>
      <c r="P99" s="61"/>
    </row>
    <row r="100" spans="1:16" s="4" customFormat="1" ht="25.5" customHeight="1">
      <c r="A100" s="46">
        <v>93</v>
      </c>
      <c r="B100" s="114" t="s">
        <v>241</v>
      </c>
      <c r="C100" s="164"/>
      <c r="D100" s="163">
        <v>2</v>
      </c>
      <c r="E100" s="163">
        <v>2</v>
      </c>
      <c r="F100" s="163">
        <v>2</v>
      </c>
      <c r="G100" s="163">
        <v>2</v>
      </c>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v>2</v>
      </c>
      <c r="E102" s="163">
        <v>2</v>
      </c>
      <c r="F102" s="163">
        <v>2</v>
      </c>
      <c r="G102" s="163">
        <v>2</v>
      </c>
      <c r="H102" s="163"/>
      <c r="I102" s="163"/>
      <c r="J102" s="163"/>
      <c r="K102" s="162"/>
      <c r="L102" s="163"/>
      <c r="M102" s="163"/>
      <c r="N102" s="164"/>
      <c r="O102" s="163"/>
      <c r="P102" s="61"/>
    </row>
    <row r="103" spans="1:15" s="100" customFormat="1" ht="24.75" customHeight="1">
      <c r="A103" s="44">
        <v>96</v>
      </c>
      <c r="B103" s="116" t="s">
        <v>73</v>
      </c>
      <c r="C103" s="164">
        <v>2</v>
      </c>
      <c r="D103" s="163">
        <v>4</v>
      </c>
      <c r="E103" s="163">
        <v>5</v>
      </c>
      <c r="F103" s="163">
        <v>5</v>
      </c>
      <c r="G103" s="163">
        <v>4</v>
      </c>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v>4</v>
      </c>
      <c r="E108" s="163">
        <v>5</v>
      </c>
      <c r="F108" s="163">
        <v>5</v>
      </c>
      <c r="G108" s="163">
        <v>4</v>
      </c>
      <c r="H108" s="163"/>
      <c r="I108" s="163"/>
      <c r="J108" s="163"/>
      <c r="K108" s="162">
        <v>1</v>
      </c>
      <c r="L108" s="163"/>
      <c r="M108" s="163"/>
      <c r="N108" s="164"/>
      <c r="O108" s="163"/>
      <c r="P108" s="61"/>
    </row>
    <row r="109" spans="1:15" s="100" customFormat="1" ht="28.5" customHeight="1">
      <c r="A109" s="44">
        <v>102</v>
      </c>
      <c r="B109" s="116" t="s">
        <v>78</v>
      </c>
      <c r="C109" s="164">
        <v>3</v>
      </c>
      <c r="D109" s="163">
        <v>6</v>
      </c>
      <c r="E109" s="163">
        <v>5</v>
      </c>
      <c r="F109" s="163">
        <v>3</v>
      </c>
      <c r="G109" s="163">
        <v>1</v>
      </c>
      <c r="H109" s="163"/>
      <c r="I109" s="163"/>
      <c r="J109" s="163">
        <v>2</v>
      </c>
      <c r="K109" s="162">
        <v>4</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2</v>
      </c>
      <c r="E111" s="163">
        <v>1</v>
      </c>
      <c r="F111" s="163"/>
      <c r="G111" s="163"/>
      <c r="H111" s="163"/>
      <c r="I111" s="163"/>
      <c r="J111" s="163">
        <v>1</v>
      </c>
      <c r="K111" s="162">
        <v>1</v>
      </c>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22</v>
      </c>
      <c r="D114" s="164">
        <f aca="true" t="shared" si="0" ref="D114:O114">SUM(D8,D9,D12,D29,D30,D43,D49,D52,D79,D88,D103,D109,D113)</f>
        <v>102</v>
      </c>
      <c r="E114" s="164">
        <f t="shared" si="0"/>
        <v>74</v>
      </c>
      <c r="F114" s="164">
        <f t="shared" si="0"/>
        <v>62</v>
      </c>
      <c r="G114" s="164">
        <f t="shared" si="0"/>
        <v>49</v>
      </c>
      <c r="H114" s="164">
        <f t="shared" si="0"/>
        <v>1</v>
      </c>
      <c r="I114" s="164">
        <f t="shared" si="0"/>
        <v>0</v>
      </c>
      <c r="J114" s="164">
        <f t="shared" si="0"/>
        <v>11</v>
      </c>
      <c r="K114" s="164">
        <f t="shared" si="0"/>
        <v>50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&amp;LDAC2E556&amp;CФорма № 2-А, Підрозділ: Іллічівський міський суд Одеської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&amp;LDAC2E556&amp;CФорма № 2-А, Підрозділ: Іллічівський міський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4</v>
      </c>
      <c r="L11" s="33"/>
      <c r="M11" s="23"/>
      <c r="N11" s="20"/>
      <c r="O11" s="20"/>
      <c r="P11" s="20"/>
    </row>
    <row r="12" spans="1:16" s="10" customFormat="1" ht="15" customHeight="1">
      <c r="A12" s="2">
        <f>A11+1</f>
        <v>8</v>
      </c>
      <c r="B12" s="266"/>
      <c r="C12" s="262" t="s">
        <v>111</v>
      </c>
      <c r="D12" s="263"/>
      <c r="E12" s="263"/>
      <c r="F12" s="263"/>
      <c r="G12" s="263"/>
      <c r="H12" s="263"/>
      <c r="I12" s="263"/>
      <c r="J12" s="264"/>
      <c r="K12" s="155">
        <v>4</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26</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45</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&amp;LDAC2E556&amp;CФорма № 2-А, Підрозділ: Іллічівський міський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&amp;LDAC2E556&amp;C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2018-01-21T16:07:41Z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DAC2E556</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