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<sst xmlns="http://schemas.openxmlformats.org/spreadsheetml/2006/main" count="277" uniqueCount="209">
  <si>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</si>
  <si>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</si>
  <si>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</si>
  <si>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</si>
  <si>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</si>
  <si>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</si>
  <si>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</si>
  <si>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</si>
  <si>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</si>
  <si>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</si>
  <si>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</si>
  <si>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</si>
  <si>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</si>
  <si>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</si>
  <si>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</si>
  <si>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</si>
  <si>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</si>
  <si>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</si>
  <si>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</si>
  <si>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</si>
  <si>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</si>
  <si>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</si>
  <si>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</si>
  <si>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</si>
  <si>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</si>
  <si>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</si>
  <si>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</si>
  <si>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</si>
  <si>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</si>
  <si>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</si>
  <si>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</si>
  <si>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</si>
  <si>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</si>
  <si>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</si>
  <si>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</si>
  <si>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</si>
  <si>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</si>
  <si>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</si>
  <si>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</si>
  <si>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</si>
  <si>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</si>
  <si>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</si>
  <si>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</si>
  <si>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</si>
  <si>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</si>
  <si>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</si>
  <si>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</si>
  <si>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</si>
  <si>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</si>
  <si>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</si>
  <si>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</si>
  <si>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</si>
  <si>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</si>
  <si>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</si>
  <si>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</si>
  <si>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</si>
  <si>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</si>
  <si>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</si>
  <si>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</si>
  <si>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</si>
  <si>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</si>
  <si>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</si>
  <si>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</si>
  <si>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</si>
  <si>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</si>
  <si>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</si>
  <si>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</si>
  <si>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</si>
  <si>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</si>
  <si>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</si>
  <si>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</si>
  <si>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</si>
  <si>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</si>
  <si>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</si>
  <si>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</si>
  <si>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</si>
  <si>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</si>
  <si>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</si>
  <si>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</si>
  <si>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</si>
  <si>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</si>
  <si>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</si>
  <si>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</si>
  <si>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</si>
  <si>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</si>
  <si>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</si>
  <si>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</si>
  <si>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</si>
  <si>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</si>
  <si>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</si>
  <si>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</si>
  <si>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</si>
  <si>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</si>
  <si>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</si>
  <si>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</si>
  <si>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</si>
  <si>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</si>
  <si>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</si>
  <si>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</si>
  <si>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</si>
  <si>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</si>
  <si>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</si>
  <si>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</si>
  <si>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</si>
  <si>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</si>
  <si>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</si>
  <si>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</si>
  <si>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</si>
  <si>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</si>
  <si>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</si>
  <si>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</si>
  <si>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</si>
  <si>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</si>
  <si>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</si>
  <si>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</si>
  <si>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</si>
  <si>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</si>
  <si>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</si>
  <si>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</si>
  <si>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</si>
  <si>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</si>
  <si>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</si>
  <si>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</si>
  <si>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</si>
  <si>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</si>
  <si>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</si>
  <si>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</si>
  <si>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</si>
  <si>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</si>
  <si>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</si>
  <si>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</si>
  <si>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</si>
  <si>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</si>
  <si>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</si>
  <si>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</si>
  <si>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</si>
  <si>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</si>
  <si>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</si>
  <si>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</si>
  <si>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</si>
  <si>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</si>
  <si>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</si>
  <si>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</si>
  <si>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</si>
  <si>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</si>
  <si>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</si>
  <si>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</si>
  <si>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</si>
  <si>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</si>
  <si>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</si>
  <si>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</si>
  <si>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</si>
  <si>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</si>
  <si>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</si>
  <si>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</si>
  <si>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</si>
  <si>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</si>
  <si>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</si>
  <si>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</si>
  <si>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</si>
  <si>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</si>
  <si>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</si>
  <si>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</si>
  <si>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</si>
  <si>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</si>
  <si>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</si>
  <si>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</si>
  <si>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</si>
  <si>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</si>
  <si>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</si>
  <si>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</si>
  <si>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</si>
  <si>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</si>
  <si>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</si>
  <si>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</si>
  <si>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</si>
  <si>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</si>
  <si>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</si>
  <si>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</si>
  <si>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</si>
  <si>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</si>
  <si>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</si>
  <si>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</si>
  <si>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</si>
  <si>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</si>
  <si>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</si>
  <si>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</si>
  <si>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</si>
  <si>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</si>
  <si>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</si>
  <si>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</si>
  <si>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</si>
  <si>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</si>
  <si>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</si>
  <si>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</si>
  <si>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</si>
  <si>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</si>
  <si>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</si>
  <si>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</si>
  <si>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</si>
  <si>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</si>
  <si>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</si>
  <si>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Іллічівський міський суд Одеської області</t>
  </si>
  <si>
    <t>68000.м. Іллічівськ.вул. Праці 4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</si>
  <si>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</si>
  <si>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</si>
  <si>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</si>
  <si>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>В.С. Маратова</t>
  </si>
  <si>
    <t>9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</si>
</sst>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&amp;LB67942A1&amp;C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183</v>
      </c>
      <c r="F6" s="90">
        <v>74</v>
      </c>
      <c r="G6" s="90"/>
      <c r="H6" s="90">
        <v>60</v>
      </c>
      <c r="I6" s="90" t="s">
        <v>172</v>
      </c>
      <c r="J6" s="90">
        <v>123</v>
      </c>
      <c r="K6" s="91">
        <v>49</v>
      </c>
      <c r="L6" s="101">
        <f>E6-F6</f>
        <v>109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580</v>
      </c>
      <c r="F7" s="90">
        <v>577</v>
      </c>
      <c r="G7" s="90"/>
      <c r="H7" s="90">
        <v>559</v>
      </c>
      <c r="I7" s="90">
        <v>516</v>
      </c>
      <c r="J7" s="90">
        <v>21</v>
      </c>
      <c r="K7" s="91"/>
      <c r="L7" s="101">
        <f>E7-F7</f>
        <v>3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44</v>
      </c>
      <c r="F9" s="90">
        <v>40</v>
      </c>
      <c r="G9" s="90"/>
      <c r="H9" s="90">
        <v>30</v>
      </c>
      <c r="I9" s="90">
        <v>24</v>
      </c>
      <c r="J9" s="90">
        <v>14</v>
      </c>
      <c r="K9" s="91"/>
      <c r="L9" s="101">
        <f>E9-F9</f>
        <v>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2</v>
      </c>
      <c r="F10" s="90">
        <v>1</v>
      </c>
      <c r="G10" s="90"/>
      <c r="H10" s="90"/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</v>
      </c>
      <c r="F12" s="90">
        <v>1</v>
      </c>
      <c r="G12" s="90"/>
      <c r="H12" s="90"/>
      <c r="I12" s="90"/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</v>
      </c>
      <c r="F13" s="90"/>
      <c r="G13" s="90"/>
      <c r="H13" s="90">
        <v>1</v>
      </c>
      <c r="I13" s="90">
        <v>1</v>
      </c>
      <c r="J13" s="90">
        <v>1</v>
      </c>
      <c r="K13" s="91"/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3</v>
      </c>
      <c r="F14" s="90">
        <v>1</v>
      </c>
      <c r="G14" s="90"/>
      <c r="H14" s="90">
        <v>1</v>
      </c>
      <c r="I14" s="90"/>
      <c r="J14" s="90">
        <v>2</v>
      </c>
      <c r="K14" s="91"/>
      <c r="L14" s="101">
        <f>E14-F14</f>
        <v>2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815</v>
      </c>
      <c r="F15" s="104">
        <f>SUM(F6:F14)</f>
        <v>694</v>
      </c>
      <c r="G15" s="104">
        <f>SUM(G6:G14)</f>
        <v>0</v>
      </c>
      <c r="H15" s="104">
        <f>SUM(H6:H14)</f>
        <v>651</v>
      </c>
      <c r="I15" s="104">
        <f>SUM(I6:I14)</f>
        <v>541</v>
      </c>
      <c r="J15" s="104">
        <f>SUM(J6:J14)</f>
        <v>164</v>
      </c>
      <c r="K15" s="104">
        <f>SUM(K6:K14)</f>
        <v>49</v>
      </c>
      <c r="L15" s="101">
        <f>E15-F15</f>
        <v>121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68</v>
      </c>
      <c r="F16" s="92">
        <v>55</v>
      </c>
      <c r="G16" s="92"/>
      <c r="H16" s="92">
        <v>62</v>
      </c>
      <c r="I16" s="92">
        <v>49</v>
      </c>
      <c r="J16" s="92">
        <v>6</v>
      </c>
      <c r="K16" s="91"/>
      <c r="L16" s="101">
        <f>E16-F16</f>
        <v>13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68</v>
      </c>
      <c r="F17" s="92">
        <v>49</v>
      </c>
      <c r="G17" s="92">
        <v>1</v>
      </c>
      <c r="H17" s="92">
        <v>40</v>
      </c>
      <c r="I17" s="92">
        <v>28</v>
      </c>
      <c r="J17" s="92">
        <v>28</v>
      </c>
      <c r="K17" s="91">
        <v>9</v>
      </c>
      <c r="L17" s="101">
        <f>E17-F17</f>
        <v>19</v>
      </c>
    </row>
    <row r="18" spans="1:12" ht="26.25" customHeight="1">
      <c r="A18" s="171"/>
      <c r="B18" s="163" t="s">
        <v>130</v>
      </c>
      <c r="C18" s="164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89</v>
      </c>
      <c r="F24" s="91">
        <v>68</v>
      </c>
      <c r="G24" s="91">
        <v>1</v>
      </c>
      <c r="H24" s="91">
        <v>55</v>
      </c>
      <c r="I24" s="91">
        <v>28</v>
      </c>
      <c r="J24" s="91">
        <v>34</v>
      </c>
      <c r="K24" s="91">
        <v>9</v>
      </c>
      <c r="L24" s="101">
        <f>E24-F24</f>
        <v>21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303</v>
      </c>
      <c r="F25" s="91">
        <v>268</v>
      </c>
      <c r="G25" s="91"/>
      <c r="H25" s="91">
        <v>259</v>
      </c>
      <c r="I25" s="91">
        <v>235</v>
      </c>
      <c r="J25" s="91">
        <v>44</v>
      </c>
      <c r="K25" s="91"/>
      <c r="L25" s="101">
        <f>E25-F25</f>
        <v>35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5</v>
      </c>
      <c r="F26" s="91">
        <v>5</v>
      </c>
      <c r="G26" s="91"/>
      <c r="H26" s="91">
        <v>5</v>
      </c>
      <c r="I26" s="91">
        <v>3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587</v>
      </c>
      <c r="F27" s="91">
        <v>482</v>
      </c>
      <c r="G27" s="91"/>
      <c r="H27" s="91">
        <v>516</v>
      </c>
      <c r="I27" s="91">
        <v>459</v>
      </c>
      <c r="J27" s="91">
        <v>71</v>
      </c>
      <c r="K27" s="91">
        <v>2</v>
      </c>
      <c r="L27" s="101">
        <f>E27-F27</f>
        <v>105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1025</v>
      </c>
      <c r="F28" s="91">
        <v>470</v>
      </c>
      <c r="G28" s="91">
        <v>12</v>
      </c>
      <c r="H28" s="91">
        <v>557</v>
      </c>
      <c r="I28" s="91">
        <v>448</v>
      </c>
      <c r="J28" s="91">
        <v>468</v>
      </c>
      <c r="K28" s="91">
        <v>124</v>
      </c>
      <c r="L28" s="101">
        <f>E28-F28</f>
        <v>555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71</v>
      </c>
      <c r="F29" s="91">
        <v>65</v>
      </c>
      <c r="G29" s="91"/>
      <c r="H29" s="91">
        <v>63</v>
      </c>
      <c r="I29" s="91">
        <v>61</v>
      </c>
      <c r="J29" s="91">
        <v>8</v>
      </c>
      <c r="K29" s="91"/>
      <c r="L29" s="101">
        <f>E29-F29</f>
        <v>6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79</v>
      </c>
      <c r="F30" s="91">
        <v>61</v>
      </c>
      <c r="G30" s="91">
        <v>2</v>
      </c>
      <c r="H30" s="91">
        <v>54</v>
      </c>
      <c r="I30" s="91">
        <v>47</v>
      </c>
      <c r="J30" s="91">
        <v>25</v>
      </c>
      <c r="K30" s="91"/>
      <c r="L30" s="101">
        <f>E30-F30</f>
        <v>18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36</v>
      </c>
      <c r="F31" s="91">
        <v>25</v>
      </c>
      <c r="G31" s="91"/>
      <c r="H31" s="91">
        <v>24</v>
      </c>
      <c r="I31" s="91">
        <v>9</v>
      </c>
      <c r="J31" s="91">
        <v>12</v>
      </c>
      <c r="K31" s="91">
        <v>4</v>
      </c>
      <c r="L31" s="101">
        <f>E31-F31</f>
        <v>11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5</v>
      </c>
      <c r="F32" s="91">
        <v>2</v>
      </c>
      <c r="G32" s="91"/>
      <c r="H32" s="91">
        <v>3</v>
      </c>
      <c r="I32" s="91"/>
      <c r="J32" s="91">
        <v>2</v>
      </c>
      <c r="K32" s="91">
        <v>1</v>
      </c>
      <c r="L32" s="101">
        <f>E32-F32</f>
        <v>3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3</v>
      </c>
      <c r="F33" s="91">
        <v>2</v>
      </c>
      <c r="G33" s="91"/>
      <c r="H33" s="91">
        <v>3</v>
      </c>
      <c r="I33" s="91"/>
      <c r="J33" s="91"/>
      <c r="K33" s="91"/>
      <c r="L33" s="101">
        <f>E33-F33</f>
        <v>1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15</v>
      </c>
      <c r="F34" s="91">
        <v>15</v>
      </c>
      <c r="G34" s="91"/>
      <c r="H34" s="91">
        <v>14</v>
      </c>
      <c r="I34" s="91"/>
      <c r="J34" s="91">
        <v>1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26</v>
      </c>
      <c r="F35" s="91">
        <v>14</v>
      </c>
      <c r="G35" s="91"/>
      <c r="H35" s="91">
        <v>18</v>
      </c>
      <c r="I35" s="91">
        <v>6</v>
      </c>
      <c r="J35" s="91">
        <v>8</v>
      </c>
      <c r="K35" s="91"/>
      <c r="L35" s="101">
        <f>E35-F35</f>
        <v>12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207</v>
      </c>
      <c r="F36" s="91">
        <v>164</v>
      </c>
      <c r="G36" s="91"/>
      <c r="H36" s="91">
        <v>167</v>
      </c>
      <c r="I36" s="91">
        <v>26</v>
      </c>
      <c r="J36" s="91">
        <v>40</v>
      </c>
      <c r="K36" s="91">
        <v>15</v>
      </c>
      <c r="L36" s="101">
        <f>E36-F36</f>
        <v>43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1844</v>
      </c>
      <c r="F40" s="91">
        <v>1140</v>
      </c>
      <c r="G40" s="91">
        <v>14</v>
      </c>
      <c r="H40" s="91">
        <v>1164</v>
      </c>
      <c r="I40" s="91">
        <v>774</v>
      </c>
      <c r="J40" s="91">
        <v>680</v>
      </c>
      <c r="K40" s="91">
        <v>146</v>
      </c>
      <c r="L40" s="101">
        <f>E40-F40</f>
        <v>704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623</v>
      </c>
      <c r="F41" s="91">
        <v>512</v>
      </c>
      <c r="G41" s="91"/>
      <c r="H41" s="91">
        <v>554</v>
      </c>
      <c r="I41" s="91" t="s">
        <v>172</v>
      </c>
      <c r="J41" s="91">
        <v>69</v>
      </c>
      <c r="K41" s="91">
        <v>1</v>
      </c>
      <c r="L41" s="101">
        <f>E41-F41</f>
        <v>111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16</v>
      </c>
      <c r="F42" s="91">
        <v>14</v>
      </c>
      <c r="G42" s="91"/>
      <c r="H42" s="91">
        <v>12</v>
      </c>
      <c r="I42" s="91" t="s">
        <v>172</v>
      </c>
      <c r="J42" s="91">
        <v>4</v>
      </c>
      <c r="K42" s="91"/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3</v>
      </c>
      <c r="G43" s="91"/>
      <c r="H43" s="91">
        <v>3</v>
      </c>
      <c r="I43" s="91">
        <v>2</v>
      </c>
      <c r="J43" s="91">
        <v>1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628</v>
      </c>
      <c r="F45" s="91">
        <f aca="true" t="shared" si="0" ref="F45:K45">F41+F43+F44</f>
        <v>516</v>
      </c>
      <c r="G45" s="91">
        <f t="shared" si="0"/>
        <v>0</v>
      </c>
      <c r="H45" s="91">
        <f t="shared" si="0"/>
        <v>558</v>
      </c>
      <c r="I45" s="91">
        <f>I43+I44</f>
        <v>2</v>
      </c>
      <c r="J45" s="91">
        <f t="shared" si="0"/>
        <v>70</v>
      </c>
      <c r="K45" s="91">
        <f t="shared" si="0"/>
        <v>1</v>
      </c>
      <c r="L45" s="101">
        <f>E45-F45</f>
        <v>112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3376</v>
      </c>
      <c r="F46" s="91">
        <f aca="true" t="shared" si="1" ref="F46:K46">F15+F24+F40+F45</f>
        <v>2418</v>
      </c>
      <c r="G46" s="91">
        <f t="shared" si="1"/>
        <v>15</v>
      </c>
      <c r="H46" s="91">
        <f t="shared" si="1"/>
        <v>2428</v>
      </c>
      <c r="I46" s="91">
        <f t="shared" si="1"/>
        <v>1345</v>
      </c>
      <c r="J46" s="91">
        <f t="shared" si="1"/>
        <v>948</v>
      </c>
      <c r="K46" s="91">
        <f t="shared" si="1"/>
        <v>205</v>
      </c>
      <c r="L46" s="101">
        <f>E46-F46</f>
        <v>958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&amp;LB67942A1&amp;CФорма № 1-мзс, Підрозділ: Іллічівський міський суд Одеської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7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6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117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6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19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30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19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3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3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/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/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12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2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2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163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17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4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25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32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&amp;LB67942A1&amp;CФорма № 1-мзс, Підрозділ: Іллічівський міський суд Одеської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61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51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16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8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4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1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250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7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81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8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5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13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166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1102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742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41962667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17572367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159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66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8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619</v>
      </c>
      <c r="F55" s="96">
        <v>19</v>
      </c>
      <c r="G55" s="96">
        <v>12</v>
      </c>
      <c r="H55" s="96">
        <v>1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33</v>
      </c>
      <c r="F56" s="96">
        <v>21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778</v>
      </c>
      <c r="F57" s="96">
        <v>303</v>
      </c>
      <c r="G57" s="96">
        <v>52</v>
      </c>
      <c r="H57" s="96">
        <v>22</v>
      </c>
      <c r="I57" s="96">
        <v>9</v>
      </c>
    </row>
    <row r="58" spans="1:9" ht="13.5" customHeight="1">
      <c r="A58" s="191" t="s">
        <v>111</v>
      </c>
      <c r="B58" s="191"/>
      <c r="C58" s="191"/>
      <c r="D58" s="191"/>
      <c r="E58" s="96">
        <v>552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866</v>
      </c>
      <c r="G62" s="114">
        <v>30544863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608</v>
      </c>
      <c r="G63" s="113">
        <v>30296277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258</v>
      </c>
      <c r="G64" s="113">
        <v>248586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258</v>
      </c>
      <c r="G65" s="112">
        <v>190168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&amp;LB67942A1&amp;CФорма № 1-мзс, Підрозділ: Іллічівський міський суд Одеської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21.62447257383966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29.878048780487806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26.470588235294116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21.470588235294116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1.4285714285714286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100.41356492969396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485.6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675.2</v>
      </c>
    </row>
    <row r="11" spans="1:4" ht="16.5" customHeight="1">
      <c r="A11" s="202" t="s">
        <v>63</v>
      </c>
      <c r="B11" s="204"/>
      <c r="C11" s="14">
        <v>9</v>
      </c>
      <c r="D11" s="94">
        <v>68</v>
      </c>
    </row>
    <row r="12" spans="1:4" ht="16.5" customHeight="1">
      <c r="A12" s="311" t="s">
        <v>106</v>
      </c>
      <c r="B12" s="311"/>
      <c r="C12" s="14">
        <v>10</v>
      </c>
      <c r="D12" s="94">
        <v>21</v>
      </c>
    </row>
    <row r="13" spans="1:4" ht="16.5" customHeight="1">
      <c r="A13" s="311" t="s">
        <v>31</v>
      </c>
      <c r="B13" s="311"/>
      <c r="C13" s="14">
        <v>11</v>
      </c>
      <c r="D13" s="94">
        <v>84</v>
      </c>
    </row>
    <row r="14" spans="1:4" ht="16.5" customHeight="1">
      <c r="A14" s="311" t="s">
        <v>107</v>
      </c>
      <c r="B14" s="311"/>
      <c r="C14" s="14">
        <v>12</v>
      </c>
      <c r="D14" s="94">
        <v>118</v>
      </c>
    </row>
    <row r="15" spans="1:4" ht="16.5" customHeight="1">
      <c r="A15" s="311" t="s">
        <v>111</v>
      </c>
      <c r="B15" s="311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&amp;LB67942A1&amp;CФорма № 1-мзс, Підрозділ: Іллічівський міський суд Одеської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2018-03-28T07:45:37Z</cp:lastPrinted>
  <dcterms:created xsi:type="dcterms:W3CDTF">2004-04-20T14:33:35Z</dcterms:created>
  <dcterms:modified xsi:type="dcterms:W3CDTF">2019-07-31T13:44:17Z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B67942A1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