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I46"/>
  <c r="J15"/>
  <c r="K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E46"/>
  <c r="J46"/>
  <c r="L46"/>
  <c r="D10" i="22"/>
  <c r="D3"/>
  <c r="L45" i="1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<sst xmlns="http://schemas.openxmlformats.org/spreadsheetml/2006/main" count="277" uniqueCount="209">
  <si>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</si>
  <si>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</si>
  <si>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</si>
  <si>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</si>
  <si>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</si>
  <si>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</si>
  <si>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</si>
  <si>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</si>
  <si>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</si>
  <si>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</si>
  <si>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</si>
  <si>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</si>
  <si>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</si>
  <si>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</si>
  <si>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</si>
  <si>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</si>
  <si>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</si>
  <si>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</si>
  <si>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</si>
  <si>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</si>
  <si>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</si>
  <si>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</si>
  <si>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</si>
  <si>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</si>
  <si>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</si>
  <si>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</si>
  <si>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</si>
  <si>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</si>
  <si>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</si>
  <si>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</si>
  <si>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</si>
  <si>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</si>
  <si>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</si>
  <si>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</si>
  <si>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</si>
  <si>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</si>
  <si>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</si>
  <si>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</si>
  <si>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</si>
  <si>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</si>
  <si>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</si>
  <si>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</si>
  <si>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</si>
  <si>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</si>
  <si>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</si>
  <si>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</si>
  <si>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</si>
  <si>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</si>
  <si>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</si>
  <si>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</si>
  <si>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</si>
  <si>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</si>
  <si>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</si>
  <si>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</si>
  <si>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</si>
  <si>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</si>
  <si>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</si>
  <si>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</si>
  <si>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</si>
  <si>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</si>
  <si>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</si>
  <si>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</si>
  <si>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</si>
  <si>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</si>
  <si>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</si>
  <si>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</si>
  <si>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</si>
  <si>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</si>
  <si>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</si>
  <si>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</si>
  <si>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</si>
  <si>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</si>
  <si>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</si>
  <si>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</si>
  <si>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</si>
  <si>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</si>
  <si>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</si>
  <si>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</si>
  <si>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</si>
  <si>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</si>
  <si>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</si>
  <si>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</si>
  <si>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</si>
  <si>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</si>
  <si>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</si>
  <si>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</si>
  <si>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</si>
  <si>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</si>
  <si>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</si>
  <si>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</si>
  <si>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</si>
  <si>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</si>
  <si>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</si>
  <si>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</si>
  <si>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</si>
  <si>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</si>
  <si>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</si>
  <si>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</si>
  <si>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</si>
  <si>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</si>
  <si>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</si>
  <si>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</si>
  <si>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</si>
  <si>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</si>
  <si>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</si>
  <si>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</si>
  <si>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</si>
  <si>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</si>
  <si>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</si>
  <si>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</si>
  <si>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</si>
  <si>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</si>
  <si>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</si>
  <si>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</si>
  <si>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</si>
  <si>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</si>
  <si>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</si>
  <si>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</si>
  <si>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</si>
  <si>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</si>
  <si>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</si>
  <si>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</si>
  <si>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</si>
  <si>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</si>
  <si>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</si>
  <si>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</si>
  <si>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</si>
  <si>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</si>
  <si>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</si>
  <si>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</si>
  <si>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</si>
  <si>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</si>
  <si>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</si>
  <si>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</si>
  <si>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</si>
  <si>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</si>
  <si>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</si>
  <si>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</si>
  <si>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</si>
  <si>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</si>
  <si>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</si>
  <si>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</si>
  <si>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</si>
  <si>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</si>
  <si>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</si>
  <si>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</si>
  <si>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</si>
  <si>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</si>
  <si>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</si>
  <si>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</si>
  <si>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</si>
  <si>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</si>
  <si>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</si>
  <si>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</si>
  <si>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</si>
  <si>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</si>
  <si>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</si>
  <si>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</si>
  <si>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</si>
  <si>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</si>
  <si>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</si>
  <si>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</si>
  <si>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</si>
  <si>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</si>
  <si>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</si>
  <si>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</si>
  <si>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</si>
  <si>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</si>
  <si>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</si>
  <si>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</si>
  <si>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</si>
  <si>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</si>
  <si>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</si>
  <si>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</si>
  <si>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</si>
  <si>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</si>
  <si>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</si>
  <si>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</si>
  <si>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</si>
  <si>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</si>
  <si>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</si>
  <si>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</si>
  <si>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</si>
  <si>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</si>
  <si>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</si>
  <si>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</si>
  <si>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</si>
  <si>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</si>
  <si>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</si>
  <si>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</si>
  <si>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</si>
  <si>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</si>
  <si>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</si>
  <si>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</si>
  <si>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</si>
  <si>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</si>
  <si>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</si>
  <si>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</si>
  <si>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</si>
  <si>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</si>
  <si>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</si>
  <si>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</si>
  <si>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Іллічівський міський суд Одеської області</t>
  </si>
  <si>
    <t>68000.м. Іллічівськ.вул. Праці 4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</si>
  <si>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</si>
  <si>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</si>
  <si>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</si>
  <si>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</si>
  <si>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29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</si>
</sst>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&amp;C&amp;LED05B102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258</v>
      </c>
      <c r="F6" s="90">
        <v>149</v>
      </c>
      <c r="G6" s="90">
        <v>2</v>
      </c>
      <c r="H6" s="90">
        <v>140</v>
      </c>
      <c r="I6" s="90" t="s">
        <v>172</v>
      </c>
      <c r="J6" s="90">
        <v>118</v>
      </c>
      <c r="K6" s="91">
        <v>50</v>
      </c>
      <c r="L6" s="101">
        <f t="shared" ref="L6:L11" si="0">E6-F6</f>
        <v>109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1177</v>
      </c>
      <c r="F7" s="90">
        <v>1174</v>
      </c>
      <c r="G7" s="90"/>
      <c r="H7" s="90">
        <v>1158</v>
      </c>
      <c r="I7" s="90">
        <v>1006</v>
      </c>
      <c r="J7" s="90">
        <v>19</v>
      </c>
      <c r="K7" s="91"/>
      <c r="L7" s="101">
        <f t="shared" si="0"/>
        <v>3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70</v>
      </c>
      <c r="F9" s="90">
        <v>66</v>
      </c>
      <c r="G9" s="90"/>
      <c r="H9" s="90">
        <v>63</v>
      </c>
      <c r="I9" s="90">
        <v>47</v>
      </c>
      <c r="J9" s="90">
        <v>7</v>
      </c>
      <c r="K9" s="91"/>
      <c r="L9" s="101">
        <f t="shared" si="0"/>
        <v>4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2</v>
      </c>
      <c r="F10" s="90">
        <v>1</v>
      </c>
      <c r="G10" s="90"/>
      <c r="H10" s="90"/>
      <c r="I10" s="90"/>
      <c r="J10" s="90">
        <v>2</v>
      </c>
      <c r="K10" s="91"/>
      <c r="L10" s="101">
        <f t="shared" si="0"/>
        <v>1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2</v>
      </c>
      <c r="F13" s="90"/>
      <c r="G13" s="90"/>
      <c r="H13" s="90">
        <v>1</v>
      </c>
      <c r="I13" s="90">
        <v>1</v>
      </c>
      <c r="J13" s="90">
        <v>1</v>
      </c>
      <c r="K13" s="91"/>
      <c r="L13" s="101">
        <f t="shared" ref="L13:L21" si="1">E13-F13</f>
        <v>2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5</v>
      </c>
      <c r="F14" s="90">
        <v>3</v>
      </c>
      <c r="G14" s="90"/>
      <c r="H14" s="90">
        <v>2</v>
      </c>
      <c r="I14" s="90">
        <v>1</v>
      </c>
      <c r="J14" s="90">
        <v>3</v>
      </c>
      <c r="K14" s="91"/>
      <c r="L14" s="101">
        <f t="shared" si="1"/>
        <v>2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1517</v>
      </c>
      <c r="F15" s="104">
        <f t="shared" si="2"/>
        <v>1396</v>
      </c>
      <c r="G15" s="104">
        <f t="shared" si="2"/>
        <v>2</v>
      </c>
      <c r="H15" s="104">
        <f t="shared" si="2"/>
        <v>1367</v>
      </c>
      <c r="I15" s="104">
        <f t="shared" si="2"/>
        <v>1056</v>
      </c>
      <c r="J15" s="104">
        <f t="shared" si="2"/>
        <v>150</v>
      </c>
      <c r="K15" s="104">
        <f t="shared" si="2"/>
        <v>50</v>
      </c>
      <c r="L15" s="101">
        <f t="shared" si="1"/>
        <v>121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88</v>
      </c>
      <c r="F16" s="92">
        <v>75</v>
      </c>
      <c r="G16" s="92">
        <v>1</v>
      </c>
      <c r="H16" s="92">
        <v>83</v>
      </c>
      <c r="I16" s="92">
        <v>66</v>
      </c>
      <c r="J16" s="92">
        <v>5</v>
      </c>
      <c r="K16" s="91"/>
      <c r="L16" s="101">
        <f t="shared" si="1"/>
        <v>13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87</v>
      </c>
      <c r="F17" s="92">
        <v>68</v>
      </c>
      <c r="G17" s="92">
        <v>2</v>
      </c>
      <c r="H17" s="92">
        <v>65</v>
      </c>
      <c r="I17" s="92">
        <v>43</v>
      </c>
      <c r="J17" s="92">
        <v>22</v>
      </c>
      <c r="K17" s="91">
        <v>6</v>
      </c>
      <c r="L17" s="101">
        <f t="shared" si="1"/>
        <v>19</v>
      </c>
    </row>
    <row r="18" spans="1:12" ht="26.25" customHeight="1">
      <c r="A18" s="173"/>
      <c r="B18" s="165" t="s">
        <v>130</v>
      </c>
      <c r="C18" s="166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7</v>
      </c>
      <c r="F19" s="91">
        <v>6</v>
      </c>
      <c r="G19" s="91"/>
      <c r="H19" s="91">
        <v>3</v>
      </c>
      <c r="I19" s="91">
        <v>1</v>
      </c>
      <c r="J19" s="91">
        <v>4</v>
      </c>
      <c r="K19" s="91"/>
      <c r="L19" s="101">
        <f t="shared" si="1"/>
        <v>1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117</v>
      </c>
      <c r="F24" s="91">
        <v>96</v>
      </c>
      <c r="G24" s="91">
        <v>3</v>
      </c>
      <c r="H24" s="91">
        <v>86</v>
      </c>
      <c r="I24" s="91">
        <v>44</v>
      </c>
      <c r="J24" s="91">
        <v>31</v>
      </c>
      <c r="K24" s="91">
        <v>6</v>
      </c>
      <c r="L24" s="101">
        <f t="shared" si="3"/>
        <v>21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1164</v>
      </c>
      <c r="F25" s="91">
        <v>1129</v>
      </c>
      <c r="G25" s="91"/>
      <c r="H25" s="91">
        <v>1098</v>
      </c>
      <c r="I25" s="91">
        <v>985</v>
      </c>
      <c r="J25" s="91">
        <v>66</v>
      </c>
      <c r="K25" s="91">
        <v>5</v>
      </c>
      <c r="L25" s="101">
        <f t="shared" si="3"/>
        <v>35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10</v>
      </c>
      <c r="F26" s="91">
        <v>10</v>
      </c>
      <c r="G26" s="91"/>
      <c r="H26" s="91">
        <v>9</v>
      </c>
      <c r="I26" s="91">
        <v>4</v>
      </c>
      <c r="J26" s="91">
        <v>1</v>
      </c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1152</v>
      </c>
      <c r="F27" s="91">
        <v>1047</v>
      </c>
      <c r="G27" s="91">
        <v>2</v>
      </c>
      <c r="H27" s="91">
        <v>1081</v>
      </c>
      <c r="I27" s="91">
        <v>974</v>
      </c>
      <c r="J27" s="91">
        <v>71</v>
      </c>
      <c r="K27" s="91">
        <v>3</v>
      </c>
      <c r="L27" s="101">
        <f t="shared" si="3"/>
        <v>105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1556</v>
      </c>
      <c r="F28" s="91">
        <v>1001</v>
      </c>
      <c r="G28" s="91">
        <v>28</v>
      </c>
      <c r="H28" s="91">
        <v>1023</v>
      </c>
      <c r="I28" s="91">
        <v>807</v>
      </c>
      <c r="J28" s="91">
        <v>533</v>
      </c>
      <c r="K28" s="91">
        <v>114</v>
      </c>
      <c r="L28" s="101">
        <f t="shared" si="3"/>
        <v>555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126</v>
      </c>
      <c r="F29" s="91">
        <v>120</v>
      </c>
      <c r="G29" s="91">
        <v>1</v>
      </c>
      <c r="H29" s="91">
        <v>122</v>
      </c>
      <c r="I29" s="91">
        <v>116</v>
      </c>
      <c r="J29" s="91">
        <v>4</v>
      </c>
      <c r="K29" s="91"/>
      <c r="L29" s="101">
        <f t="shared" si="3"/>
        <v>6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134</v>
      </c>
      <c r="F30" s="91">
        <v>116</v>
      </c>
      <c r="G30" s="91">
        <v>2</v>
      </c>
      <c r="H30" s="91">
        <v>106</v>
      </c>
      <c r="I30" s="91">
        <v>92</v>
      </c>
      <c r="J30" s="91">
        <v>28</v>
      </c>
      <c r="K30" s="91">
        <v>1</v>
      </c>
      <c r="L30" s="101">
        <f t="shared" si="3"/>
        <v>18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56</v>
      </c>
      <c r="F31" s="91">
        <v>45</v>
      </c>
      <c r="G31" s="91"/>
      <c r="H31" s="91">
        <v>42</v>
      </c>
      <c r="I31" s="91">
        <v>17</v>
      </c>
      <c r="J31" s="91">
        <v>14</v>
      </c>
      <c r="K31" s="91">
        <v>6</v>
      </c>
      <c r="L31" s="101">
        <f t="shared" si="3"/>
        <v>11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6</v>
      </c>
      <c r="F32" s="91">
        <v>3</v>
      </c>
      <c r="G32" s="91"/>
      <c r="H32" s="91">
        <v>6</v>
      </c>
      <c r="I32" s="91">
        <v>1</v>
      </c>
      <c r="J32" s="91"/>
      <c r="K32" s="91"/>
      <c r="L32" s="101">
        <f t="shared" si="3"/>
        <v>3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4</v>
      </c>
      <c r="F33" s="91">
        <v>3</v>
      </c>
      <c r="G33" s="91"/>
      <c r="H33" s="91">
        <v>3</v>
      </c>
      <c r="I33" s="91"/>
      <c r="J33" s="91">
        <v>1</v>
      </c>
      <c r="K33" s="91"/>
      <c r="L33" s="101">
        <f t="shared" si="3"/>
        <v>1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28</v>
      </c>
      <c r="F34" s="91">
        <v>28</v>
      </c>
      <c r="G34" s="91"/>
      <c r="H34" s="91">
        <v>28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39</v>
      </c>
      <c r="F35" s="91">
        <v>27</v>
      </c>
      <c r="G35" s="91">
        <v>1</v>
      </c>
      <c r="H35" s="91">
        <v>31</v>
      </c>
      <c r="I35" s="91">
        <v>11</v>
      </c>
      <c r="J35" s="91">
        <v>8</v>
      </c>
      <c r="K35" s="91">
        <v>2</v>
      </c>
      <c r="L35" s="101">
        <f t="shared" ref="L35:L43" si="4">E35-F35</f>
        <v>12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281</v>
      </c>
      <c r="F36" s="91">
        <v>238</v>
      </c>
      <c r="G36" s="91"/>
      <c r="H36" s="91">
        <v>234</v>
      </c>
      <c r="I36" s="91">
        <v>65</v>
      </c>
      <c r="J36" s="91">
        <v>47</v>
      </c>
      <c r="K36" s="91">
        <v>15</v>
      </c>
      <c r="L36" s="101">
        <f t="shared" si="4"/>
        <v>43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3</v>
      </c>
      <c r="F37" s="91">
        <v>3</v>
      </c>
      <c r="G37" s="91"/>
      <c r="H37" s="91">
        <v>2</v>
      </c>
      <c r="I37" s="91">
        <v>1</v>
      </c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3</v>
      </c>
      <c r="F38" s="91">
        <v>3</v>
      </c>
      <c r="G38" s="91"/>
      <c r="H38" s="91">
        <v>2</v>
      </c>
      <c r="I38" s="91"/>
      <c r="J38" s="91">
        <v>1</v>
      </c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3472</v>
      </c>
      <c r="F40" s="91">
        <v>2769</v>
      </c>
      <c r="G40" s="91">
        <v>31</v>
      </c>
      <c r="H40" s="91">
        <v>2697</v>
      </c>
      <c r="I40" s="91">
        <v>1983</v>
      </c>
      <c r="J40" s="91">
        <v>775</v>
      </c>
      <c r="K40" s="91">
        <v>146</v>
      </c>
      <c r="L40" s="101">
        <f t="shared" si="4"/>
        <v>703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1310</v>
      </c>
      <c r="F41" s="91">
        <v>1199</v>
      </c>
      <c r="G41" s="91">
        <v>3</v>
      </c>
      <c r="H41" s="91">
        <v>1166</v>
      </c>
      <c r="I41" s="91" t="s">
        <v>172</v>
      </c>
      <c r="J41" s="91">
        <v>144</v>
      </c>
      <c r="K41" s="91">
        <v>7</v>
      </c>
      <c r="L41" s="101">
        <f t="shared" si="4"/>
        <v>111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37</v>
      </c>
      <c r="F42" s="91">
        <v>35</v>
      </c>
      <c r="G42" s="91">
        <v>3</v>
      </c>
      <c r="H42" s="91">
        <v>34</v>
      </c>
      <c r="I42" s="91" t="s">
        <v>172</v>
      </c>
      <c r="J42" s="91">
        <v>3</v>
      </c>
      <c r="K42" s="91"/>
      <c r="L42" s="101">
        <f t="shared" si="4"/>
        <v>2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4</v>
      </c>
      <c r="F43" s="91">
        <v>3</v>
      </c>
      <c r="G43" s="91"/>
      <c r="H43" s="91">
        <v>4</v>
      </c>
      <c r="I43" s="91">
        <v>2</v>
      </c>
      <c r="J43" s="91"/>
      <c r="K43" s="91"/>
      <c r="L43" s="101">
        <f t="shared" si="4"/>
        <v>1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1315</v>
      </c>
      <c r="F45" s="91">
        <f t="shared" ref="F45:K45" si="5">F41+F43+F44</f>
        <v>1203</v>
      </c>
      <c r="G45" s="91">
        <f t="shared" si="5"/>
        <v>3</v>
      </c>
      <c r="H45" s="91">
        <f t="shared" si="5"/>
        <v>1171</v>
      </c>
      <c r="I45" s="91">
        <f>I43+I44</f>
        <v>2</v>
      </c>
      <c r="J45" s="91">
        <f t="shared" si="5"/>
        <v>144</v>
      </c>
      <c r="K45" s="91">
        <f t="shared" si="5"/>
        <v>7</v>
      </c>
      <c r="L45" s="101">
        <f>E45-F45</f>
        <v>112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6421</v>
      </c>
      <c r="F46" s="91">
        <f t="shared" ref="F46:K46" si="6">F15+F24+F40+F45</f>
        <v>5464</v>
      </c>
      <c r="G46" s="91">
        <f t="shared" si="6"/>
        <v>39</v>
      </c>
      <c r="H46" s="91">
        <f t="shared" si="6"/>
        <v>5321</v>
      </c>
      <c r="I46" s="91">
        <f t="shared" si="6"/>
        <v>3085</v>
      </c>
      <c r="J46" s="91">
        <f t="shared" si="6"/>
        <v>1100</v>
      </c>
      <c r="K46" s="91">
        <f t="shared" si="6"/>
        <v>209</v>
      </c>
      <c r="L46" s="101">
        <f>E46-F46</f>
        <v>957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01.01.2019, Кінець періоду: 31.12.2019&amp;LED05B102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4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4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115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7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7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21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23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27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6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7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3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14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11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6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</v>
      </c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1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237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12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12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2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33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26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18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01.01.2019, Кінець періоду: 31.12.2019&amp;LED05B102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141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118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36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20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4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12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5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660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15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10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5</v>
      </c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19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18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105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12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5</v>
      </c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23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305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1742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1730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66676374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19634190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15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270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133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8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1286</v>
      </c>
      <c r="F55" s="96">
        <v>50</v>
      </c>
      <c r="G55" s="96">
        <v>23</v>
      </c>
      <c r="H55" s="96">
        <v>7</v>
      </c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43</v>
      </c>
      <c r="F56" s="96">
        <v>39</v>
      </c>
      <c r="G56" s="96">
        <v>3</v>
      </c>
      <c r="H56" s="96">
        <v>1</v>
      </c>
      <c r="I56" s="96"/>
    </row>
    <row r="57" spans="1:9" ht="13.5" customHeight="1">
      <c r="A57" s="273" t="s">
        <v>107</v>
      </c>
      <c r="B57" s="273"/>
      <c r="C57" s="273"/>
      <c r="D57" s="273"/>
      <c r="E57" s="96">
        <v>1952</v>
      </c>
      <c r="F57" s="96">
        <v>592</v>
      </c>
      <c r="G57" s="96">
        <v>85</v>
      </c>
      <c r="H57" s="96">
        <v>49</v>
      </c>
      <c r="I57" s="96">
        <v>19</v>
      </c>
    </row>
    <row r="58" spans="1:9" ht="13.5" customHeight="1">
      <c r="A58" s="193" t="s">
        <v>111</v>
      </c>
      <c r="B58" s="193"/>
      <c r="C58" s="193"/>
      <c r="D58" s="193"/>
      <c r="E58" s="96">
        <v>1140</v>
      </c>
      <c r="F58" s="96">
        <v>31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1562</v>
      </c>
      <c r="G62" s="118">
        <v>37265237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991</v>
      </c>
      <c r="G63" s="119">
        <v>36685163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571</v>
      </c>
      <c r="G64" s="119">
        <v>580074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468</v>
      </c>
      <c r="G65" s="120">
        <v>348565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01.01.2019, Кінець періоду: 31.12.2019&amp;LED05B102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33.333333333333336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19.35483870967742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18.838709677419356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4.8611111111111107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97.38286969253295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1064.2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1284.2</v>
      </c>
    </row>
    <row r="11" spans="1:4" ht="16.5" customHeight="1">
      <c r="A11" s="204" t="s">
        <v>63</v>
      </c>
      <c r="B11" s="206"/>
      <c r="C11" s="14">
        <v>9</v>
      </c>
      <c r="D11" s="94">
        <v>62</v>
      </c>
    </row>
    <row r="12" spans="1:4" ht="16.5" customHeight="1">
      <c r="A12" s="313" t="s">
        <v>106</v>
      </c>
      <c r="B12" s="313"/>
      <c r="C12" s="14">
        <v>10</v>
      </c>
      <c r="D12" s="94">
        <v>26</v>
      </c>
    </row>
    <row r="13" spans="1:4" ht="16.5" customHeight="1">
      <c r="A13" s="313" t="s">
        <v>31</v>
      </c>
      <c r="B13" s="313"/>
      <c r="C13" s="14">
        <v>11</v>
      </c>
      <c r="D13" s="94">
        <v>119</v>
      </c>
    </row>
    <row r="14" spans="1:4" ht="16.5" customHeight="1">
      <c r="A14" s="313" t="s">
        <v>107</v>
      </c>
      <c r="B14" s="313"/>
      <c r="C14" s="14">
        <v>12</v>
      </c>
      <c r="D14" s="94">
        <v>97</v>
      </c>
    </row>
    <row r="15" spans="1:4" ht="16.5" customHeight="1">
      <c r="A15" s="313" t="s">
        <v>111</v>
      </c>
      <c r="B15" s="313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/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/>
      <c r="D25" s="246"/>
    </row>
    <row r="26" spans="1:4" ht="15.75" customHeight="1"/>
    <row r="27" spans="1:4" ht="12.75" customHeight="1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01.01.2019, Кінець періоду: 31.12.2019&amp;LED05B102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2018-03-28T07:45:37Z</cp:lastPrinted>
  <dcterms:created xsi:type="dcterms:W3CDTF">2004-04-20T14:33:35Z</dcterms:created>
  <dcterms:modified xsi:type="dcterms:W3CDTF">2020-01-30T09:57:22Z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ED05B102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